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y purchase\採財法規\採購文書組辦法及表單\表單\"/>
    </mc:Choice>
  </mc:AlternateContent>
  <workbookProtection workbookAlgorithmName="SHA-512" workbookHashValue="KrDb8XZLyyqrky2NoFXu+VtIRCFvTPLAgFaebNnsOyzErJmY8W0df3jm1i5R2srsSojzeXRITeDMe2oLWXOnfg==" workbookSaltValue="YSVAWNCg+7qoc1xhHe6diQ==" workbookSpinCount="100000" lockStructure="1"/>
  <bookViews>
    <workbookView xWindow="-109" yWindow="-109" windowWidth="21260" windowHeight="13368"/>
  </bookViews>
  <sheets>
    <sheet name="底價單" sheetId="1" r:id="rId1"/>
    <sheet name="清單" sheetId="2" state="hidden" r:id="rId2"/>
  </sheets>
  <definedNames>
    <definedName name="_xlnm.Print_Area" localSheetId="0">底價單!$A$1:$F$29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B17" i="1"/>
  <c r="C5" i="1" l="1"/>
  <c r="D19" i="1"/>
  <c r="G7" i="1" l="1"/>
  <c r="D24" i="1"/>
  <c r="D23" i="1"/>
  <c r="A2" i="1"/>
  <c r="B16" i="1"/>
  <c r="G10" i="1" l="1"/>
  <c r="G9" i="1"/>
</calcChain>
</file>

<file path=xl/sharedStrings.xml><?xml version="1.0" encoding="utf-8"?>
<sst xmlns="http://schemas.openxmlformats.org/spreadsheetml/2006/main" count="48" uniqueCount="47">
  <si>
    <t>中華大學採購案件底價單</t>
  </si>
  <si>
    <t>請購單位</t>
  </si>
  <si>
    <t>請購單編號</t>
  </si>
  <si>
    <t>標的名稱</t>
  </si>
  <si>
    <t>開標議價日期</t>
  </si>
  <si>
    <t>建議人簽章：</t>
  </si>
  <si>
    <t>核定底價人簽章：</t>
  </si>
  <si>
    <t>備註：公告金額以上案件，核定底價後由核定人將底價單放置於封套內，並貼上封條簽章保存。</t>
  </si>
  <si>
    <t>分析選項</t>
    <phoneticPr fontId="12" type="noConversion"/>
  </si>
  <si>
    <t>新台幣   仟   佰   拾    萬    仟    佰    拾    元整</t>
  </si>
  <si>
    <t>□依本校採購作業管理辦法第17條，採購金額逾新台幣15萬元，未達150萬元者，底價由總務長或其授權代理人員核定。</t>
  </si>
  <si>
    <t>▓依本校採購作業管理辦法第17條，採購金額逾新台幣150萬元者，底價由校長或其授權代理人員核定。</t>
  </si>
  <si>
    <r>
      <t>一、</t>
    </r>
    <r>
      <rPr>
        <sz val="7"/>
        <color theme="1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 xml:space="preserve">建議金額：(請書寫國字大寫) </t>
    </r>
  </si>
  <si>
    <r>
      <t>二、建議金額分析如下：</t>
    </r>
    <r>
      <rPr>
        <sz val="11"/>
        <color rgb="FFFF0000"/>
        <rFont val="標楷體"/>
        <family val="4"/>
        <charset val="136"/>
      </rPr>
      <t>(建議勿以網路特價作為分析底價)</t>
    </r>
    <phoneticPr fontId="12" type="noConversion"/>
  </si>
  <si>
    <t>採購案件</t>
    <phoneticPr fontId="12" type="noConversion"/>
  </si>
  <si>
    <t>警示項目</t>
    <phoneticPr fontId="12" type="noConversion"/>
  </si>
  <si>
    <t>申請人簽章：</t>
    <phoneticPr fontId="12" type="noConversion"/>
  </si>
  <si>
    <t>單位主管簽章：</t>
    <phoneticPr fontId="12" type="noConversion"/>
  </si>
  <si>
    <t>日期：   年   月   日</t>
    <phoneticPr fontId="12" type="noConversion"/>
  </si>
  <si>
    <t>請購單位填寫</t>
    <phoneticPr fontId="12" type="noConversion"/>
  </si>
  <si>
    <t>※依據法令：依據「政府採購法」第46條及施行細則第53條規定，機關訂定底價，應由規劃、設計、需求或使用單位提出預估金額及其分析後，由承辦採購單位簽報機關首長或其授權人員核定。</t>
    <phoneticPr fontId="12" type="noConversion"/>
  </si>
  <si>
    <t>■規格分析：(說明如下)</t>
    <phoneticPr fontId="12" type="noConversion"/>
  </si>
  <si>
    <t>■考量成本分析：(說明如下)</t>
    <phoneticPr fontId="12" type="noConversion"/>
  </si>
  <si>
    <t>■以往採購紀錄[ex.本校曾採購同款標的之單位及成交金額]：(說明如下)</t>
    <phoneticPr fontId="12" type="noConversion"/>
  </si>
  <si>
    <t>■其他學校機構成交價格[ex.其他學校名稱及成交金額)=]：(說明如下)</t>
    <phoneticPr fontId="12" type="noConversion"/>
  </si>
  <si>
    <t>■其他：(說明如下)</t>
    <phoneticPr fontId="12" type="noConversion"/>
  </si>
  <si>
    <r>
      <t>■參考市場行情分析</t>
    </r>
    <r>
      <rPr>
        <i/>
        <sz val="12"/>
        <color theme="1"/>
        <rFont val="新細明體"/>
        <family val="1"/>
        <charset val="136"/>
        <scheme val="minor"/>
      </rPr>
      <t>[ex.訪價廠商名稱、報價金額或網路上報價系統]</t>
    </r>
    <r>
      <rPr>
        <sz val="12"/>
        <color theme="1"/>
        <rFont val="新細明體"/>
        <family val="2"/>
        <charset val="136"/>
        <scheme val="minor"/>
      </rPr>
      <t>：(說明如下)</t>
    </r>
    <phoneticPr fontId="12" type="noConversion"/>
  </si>
  <si>
    <t xml:space="preserve"> (請書寫國字大寫) </t>
    <phoneticPr fontId="12" type="noConversion"/>
  </si>
  <si>
    <t xml:space="preserve">日期：   年    月    日 </t>
    <phoneticPr fontId="12" type="noConversion"/>
  </si>
  <si>
    <t xml:space="preserve">日期：   年    月    日 </t>
    <phoneticPr fontId="1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</si>
  <si>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依本校採購作業管理辦法第17條，採購金額逾新台幣15萬元，未達150萬元者，底價由總務長或其授權代理人員核定。</t>
    </r>
    <phoneticPr fontId="12" type="noConversion"/>
  </si>
  <si>
    <t>□依本校採購作業管理辦法第17條，採購金額逾新台幣150萬元者，底價由校長或其授權代理人員核定。</t>
    <phoneticPr fontId="12" type="noConversion"/>
  </si>
  <si>
    <t>←提示：請用阿拉伯數字填寫</t>
  </si>
  <si>
    <t>←提示：請用下拉選單選填</t>
  </si>
  <si>
    <t>←提示：請依上列選項內容分析</t>
  </si>
  <si>
    <t>←提示：請再補強分析內容，謝謝。</t>
  </si>
  <si>
    <r>
      <t>提示：</t>
    </r>
    <r>
      <rPr>
        <sz val="12"/>
        <color theme="1"/>
        <rFont val="新細明體"/>
        <family val="1"/>
        <charset val="136"/>
      </rPr>
      <t>★</t>
    </r>
    <r>
      <rPr>
        <sz val="12"/>
        <color theme="1"/>
        <rFont val="新細明體"/>
        <family val="2"/>
        <charset val="136"/>
        <scheme val="minor"/>
      </rPr>
      <t>請填完「建議金額分析」後再列印★</t>
    </r>
    <phoneticPr fontId="12" type="noConversion"/>
  </si>
  <si>
    <t>提示：</t>
    <phoneticPr fontId="12" type="noConversion"/>
  </si>
  <si>
    <t>新台幣   仟   佰   拾    萬    仟    佰    拾    元整</t>
    <phoneticPr fontId="12" type="noConversion"/>
  </si>
  <si>
    <t>←錯誤：★「建議金額」不可大於「請購金額」 ，請修改★</t>
    <phoneticPr fontId="12" type="noConversion"/>
  </si>
  <si>
    <t>請購金額</t>
    <phoneticPr fontId="12" type="noConversion"/>
  </si>
  <si>
    <t>請直接輸入阿拉伯數字即可</t>
    <phoneticPr fontId="12" type="noConversion"/>
  </si>
  <si>
    <t>提示：以上未填完無法顯示單位用印簽章欄</t>
    <phoneticPr fontId="12" type="noConversion"/>
  </si>
  <si>
    <r>
      <t xml:space="preserve">核定底價
</t>
    </r>
    <r>
      <rPr>
        <b/>
        <sz val="14"/>
        <color theme="1"/>
        <rFont val="標楷體"/>
        <family val="4"/>
        <charset val="136"/>
      </rPr>
      <t>(含稅)</t>
    </r>
    <phoneticPr fontId="12" type="noConversion"/>
  </si>
  <si>
    <r>
      <t xml:space="preserve">採購單位填寫
建議底價
</t>
    </r>
    <r>
      <rPr>
        <b/>
        <sz val="14"/>
        <color theme="1"/>
        <rFont val="標楷體"/>
        <family val="4"/>
        <charset val="136"/>
      </rPr>
      <t>(含稅)</t>
    </r>
    <phoneticPr fontId="12" type="noConversion"/>
  </si>
  <si>
    <t>╳</t>
    <phoneticPr fontId="12" type="noConversion"/>
  </si>
  <si>
    <r>
      <t xml:space="preserve">建議金額
分析
</t>
    </r>
    <r>
      <rPr>
        <b/>
        <sz val="14"/>
        <color theme="1"/>
        <rFont val="標楷體"/>
        <family val="4"/>
        <charset val="136"/>
      </rPr>
      <t>(含稅)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</si>
</sst>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2]&quot;新台幣&quot;General&quot;元整(含稅)&quot;"/>
    <numFmt numFmtId="177" formatCode="&quot;NT$&quot;#,##0&quot;元(含稅)&quot;"/>
    <numFmt numFmtId="178" formatCode="[$-404]e&quot;年&quot;m&quot;月&quot;d&quot;日&quot;hh&quot;時&quot;mm&quot;分&quot;"/>
  </numFmts>
  <fonts count="24" x14ac:knownFonts="1">
    <font>
      <sz val="12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u/>
      <sz val="13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i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name val="標楷體"/>
      <family val="4"/>
      <charset val="136"/>
    </font>
    <font>
      <sz val="14"/>
      <color theme="0" tint="-0.499984740745262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17" fillId="0" borderId="23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7" fillId="0" borderId="23" xfId="0" quotePrefix="1" applyFont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top"/>
      <protection hidden="1"/>
    </xf>
    <xf numFmtId="0" fontId="3" fillId="0" borderId="6" xfId="0" applyFont="1" applyFill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vertical="top" wrapText="1"/>
      <protection hidden="1"/>
    </xf>
    <xf numFmtId="0" fontId="3" fillId="0" borderId="32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33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0" fontId="11" fillId="0" borderId="6" xfId="0" applyFont="1" applyBorder="1" applyProtection="1">
      <alignment vertical="center"/>
      <protection hidden="1"/>
    </xf>
    <xf numFmtId="0" fontId="7" fillId="0" borderId="6" xfId="0" applyFont="1" applyBorder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 shrinkToFit="1"/>
      <protection locked="0" hidden="1"/>
    </xf>
    <xf numFmtId="0" fontId="3" fillId="0" borderId="6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protection hidden="1"/>
    </xf>
    <xf numFmtId="0" fontId="20" fillId="0" borderId="36" xfId="0" applyFont="1" applyBorder="1" applyAlignment="1" applyProtection="1">
      <alignment vertical="center"/>
      <protection hidden="1"/>
    </xf>
    <xf numFmtId="177" fontId="6" fillId="0" borderId="38" xfId="0" applyNumberFormat="1" applyFont="1" applyBorder="1" applyAlignment="1" applyProtection="1">
      <alignment vertical="center" wrapText="1"/>
      <protection locked="0" hidden="1"/>
    </xf>
    <xf numFmtId="177" fontId="6" fillId="0" borderId="37" xfId="0" applyNumberFormat="1" applyFont="1" applyBorder="1" applyAlignment="1" applyProtection="1">
      <alignment vertical="center" wrapText="1"/>
      <protection locked="0" hidden="1"/>
    </xf>
    <xf numFmtId="177" fontId="6" fillId="0" borderId="37" xfId="0" applyNumberFormat="1" applyFont="1" applyBorder="1" applyAlignment="1" applyProtection="1">
      <alignment horizontal="left" vertical="center" wrapText="1"/>
      <protection locked="0" hidden="1"/>
    </xf>
    <xf numFmtId="0" fontId="0" fillId="0" borderId="6" xfId="0" applyBorder="1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vertical="center" wrapText="1"/>
      <protection hidden="1"/>
    </xf>
    <xf numFmtId="0" fontId="20" fillId="0" borderId="29" xfId="0" applyFont="1" applyBorder="1" applyAlignment="1" applyProtection="1">
      <alignment vertical="center"/>
      <protection hidden="1"/>
    </xf>
    <xf numFmtId="0" fontId="20" fillId="0" borderId="5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locked="0" hidden="1"/>
    </xf>
    <xf numFmtId="0" fontId="7" fillId="0" borderId="9" xfId="0" applyFont="1" applyBorder="1" applyAlignment="1" applyProtection="1">
      <alignment horizontal="left" vertical="top" wrapText="1"/>
      <protection locked="0" hidden="1"/>
    </xf>
    <xf numFmtId="0" fontId="7" fillId="0" borderId="11" xfId="0" applyFont="1" applyBorder="1" applyAlignment="1" applyProtection="1">
      <alignment horizontal="left" vertical="top" wrapText="1"/>
      <protection locked="0" hidden="1"/>
    </xf>
    <xf numFmtId="0" fontId="7" fillId="0" borderId="12" xfId="0" applyFont="1" applyBorder="1" applyAlignment="1" applyProtection="1">
      <alignment horizontal="left" vertical="top" wrapText="1"/>
      <protection locked="0" hidden="1"/>
    </xf>
    <xf numFmtId="0" fontId="8" fillId="0" borderId="6" xfId="0" applyFont="1" applyBorder="1" applyAlignment="1" applyProtection="1">
      <alignment horizontal="justify" vertical="center" wrapText="1"/>
      <protection hidden="1"/>
    </xf>
    <xf numFmtId="0" fontId="8" fillId="0" borderId="7" xfId="0" applyFont="1" applyBorder="1" applyAlignment="1" applyProtection="1">
      <alignment horizontal="justify" vertical="center" wrapText="1"/>
      <protection hidden="1"/>
    </xf>
    <xf numFmtId="0" fontId="19" fillId="0" borderId="11" xfId="0" applyFont="1" applyBorder="1" applyAlignment="1" applyProtection="1">
      <alignment horizontal="justify" vertical="center" wrapText="1"/>
      <protection hidden="1"/>
    </xf>
    <xf numFmtId="0" fontId="19" fillId="0" borderId="12" xfId="0" applyFont="1" applyBorder="1" applyAlignment="1" applyProtection="1">
      <alignment horizontal="justify" vertical="center" wrapText="1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178" fontId="23" fillId="0" borderId="30" xfId="0" applyNumberFormat="1" applyFont="1" applyBorder="1" applyAlignment="1" applyProtection="1">
      <alignment horizontal="center" vertical="center" wrapText="1"/>
      <protection locked="0" hidden="1"/>
    </xf>
    <xf numFmtId="178" fontId="23" fillId="0" borderId="3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35" xfId="0" applyFon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vertical="center" wrapText="1"/>
      <protection locked="0" hidden="1"/>
    </xf>
    <xf numFmtId="0" fontId="21" fillId="0" borderId="20" xfId="0" applyFont="1" applyBorder="1" applyAlignment="1" applyProtection="1">
      <alignment horizontal="center" vertical="distributed" textRotation="255" wrapText="1" justifyLastLine="1"/>
      <protection hidden="1"/>
    </xf>
    <xf numFmtId="0" fontId="21" fillId="0" borderId="15" xfId="0" applyFont="1" applyBorder="1" applyAlignment="1" applyProtection="1">
      <alignment horizontal="center" vertical="distributed" textRotation="255" wrapText="1" justifyLastLine="1"/>
      <protection hidden="1"/>
    </xf>
    <xf numFmtId="0" fontId="21" fillId="0" borderId="17" xfId="0" applyFont="1" applyBorder="1" applyAlignment="1" applyProtection="1">
      <alignment horizontal="center" vertical="distributed" textRotation="255" wrapText="1" justifyLastLine="1"/>
      <protection hidden="1"/>
    </xf>
    <xf numFmtId="0" fontId="21" fillId="0" borderId="13" xfId="0" applyFont="1" applyBorder="1" applyAlignment="1" applyProtection="1">
      <alignment horizontal="center" vertical="distributed" textRotation="255" wrapText="1" justifyLastLine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 wrapText="1"/>
      <protection locked="0" hidden="1"/>
    </xf>
    <xf numFmtId="0" fontId="7" fillId="0" borderId="9" xfId="0" applyFont="1" applyBorder="1" applyAlignment="1" applyProtection="1">
      <alignment horizontal="left" vertical="center" wrapText="1"/>
      <protection locked="0" hidden="1"/>
    </xf>
    <xf numFmtId="176" fontId="10" fillId="0" borderId="0" xfId="0" applyNumberFormat="1" applyFont="1" applyBorder="1" applyAlignment="1" applyProtection="1">
      <alignment horizontal="left"/>
      <protection locked="0" hidden="1"/>
    </xf>
    <xf numFmtId="176" fontId="10" fillId="0" borderId="9" xfId="0" applyNumberFormat="1" applyFont="1" applyBorder="1" applyAlignment="1" applyProtection="1">
      <alignment horizontal="left"/>
      <protection locked="0" hidden="1"/>
    </xf>
    <xf numFmtId="49" fontId="6" fillId="0" borderId="2" xfId="0" applyNumberFormat="1" applyFont="1" applyBorder="1" applyAlignment="1" applyProtection="1">
      <alignment horizontal="left" vertical="center" wrapText="1"/>
      <protection locked="0" hidden="1"/>
    </xf>
  </cellXfs>
  <cellStyles count="1">
    <cellStyle name="一般" xfId="0" builtinId="0"/>
  </cellStyles>
  <dxfs count="6">
    <dxf>
      <font>
        <b/>
        <i val="0"/>
        <color theme="5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u val="double"/>
        <color rgb="FF00B0F0"/>
      </font>
    </dxf>
    <dxf>
      <font>
        <b/>
        <i/>
      </font>
      <numFmt numFmtId="30" formatCode="@"/>
      <fill>
        <patternFill patternType="none">
          <bgColor auto="1"/>
        </patternFill>
      </fill>
    </dxf>
    <dxf>
      <font>
        <b/>
        <i val="0"/>
        <u val="double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G29"/>
  <sheetViews>
    <sheetView tabSelected="1" zoomScale="96" zoomScaleNormal="96" zoomScaleSheetLayoutView="100" workbookViewId="0">
      <selection activeCell="D3" sqref="D3"/>
    </sheetView>
  </sheetViews>
  <sheetFormatPr defaultColWidth="9" defaultRowHeight="17" x14ac:dyDescent="0.3"/>
  <cols>
    <col min="1" max="1" width="3.75" style="4" customWidth="1"/>
    <col min="2" max="2" width="13" style="4" customWidth="1"/>
    <col min="3" max="3" width="0.125" style="4" customWidth="1"/>
    <col min="4" max="4" width="34.5" style="4" customWidth="1"/>
    <col min="5" max="5" width="13.875" style="4" customWidth="1"/>
    <col min="6" max="6" width="27.5" style="4" customWidth="1"/>
    <col min="7" max="7" width="13.125" style="3" customWidth="1"/>
    <col min="8" max="16384" width="9" style="4"/>
  </cols>
  <sheetData>
    <row r="1" spans="1:7" ht="33.299999999999997" x14ac:dyDescent="0.3">
      <c r="A1" s="54" t="s">
        <v>0</v>
      </c>
      <c r="B1" s="54"/>
      <c r="C1" s="54"/>
      <c r="D1" s="54"/>
      <c r="E1" s="54"/>
      <c r="F1" s="54"/>
    </row>
    <row r="2" spans="1:7" ht="31.25" customHeight="1" thickBot="1" x14ac:dyDescent="0.35">
      <c r="A2" s="64" t="str">
        <f>IF(AND($D$7&lt;&gt;"",$D$9&lt;&gt;"",$D$10&lt;&gt;""),IF(LEN($D$10)&lt;10,清單!$B$10,清單!$B$11),清單!$B$10)</f>
        <v>提示：★請填完「建議金額分析」後再列印★</v>
      </c>
      <c r="B2" s="64"/>
      <c r="C2" s="64"/>
      <c r="D2" s="64"/>
      <c r="E2" s="64"/>
      <c r="F2" s="64"/>
    </row>
    <row r="3" spans="1:7" ht="38.049999999999997" customHeight="1" x14ac:dyDescent="0.3">
      <c r="A3" s="68" t="s">
        <v>14</v>
      </c>
      <c r="B3" s="37" t="s">
        <v>1</v>
      </c>
      <c r="C3" s="32"/>
      <c r="D3" s="29"/>
      <c r="E3" s="39" t="s">
        <v>2</v>
      </c>
      <c r="F3" s="78"/>
    </row>
    <row r="4" spans="1:7" ht="41.45" customHeight="1" x14ac:dyDescent="0.3">
      <c r="A4" s="69"/>
      <c r="B4" s="38" t="s">
        <v>3</v>
      </c>
      <c r="C4" s="26"/>
      <c r="D4" s="65"/>
      <c r="E4" s="66"/>
      <c r="F4" s="67"/>
    </row>
    <row r="5" spans="1:7" ht="26.35" customHeight="1" x14ac:dyDescent="0.3">
      <c r="A5" s="70"/>
      <c r="B5" s="38" t="s">
        <v>40</v>
      </c>
      <c r="C5" s="26" t="str">
        <f>清單!$B$19</f>
        <v>請直接輸入阿拉伯數字即可</v>
      </c>
      <c r="D5" s="35"/>
      <c r="E5" s="34"/>
      <c r="F5" s="33"/>
    </row>
    <row r="6" spans="1:7" ht="22.45" customHeight="1" x14ac:dyDescent="0.3">
      <c r="A6" s="71" t="s">
        <v>19</v>
      </c>
      <c r="B6" s="61" t="s">
        <v>46</v>
      </c>
      <c r="C6" s="26"/>
      <c r="D6" s="30" t="s">
        <v>12</v>
      </c>
      <c r="E6" s="5"/>
      <c r="F6" s="6"/>
    </row>
    <row r="7" spans="1:7" ht="19.7" customHeight="1" x14ac:dyDescent="0.3">
      <c r="A7" s="69"/>
      <c r="B7" s="62"/>
      <c r="C7" s="26"/>
      <c r="D7" s="76"/>
      <c r="E7" s="76"/>
      <c r="F7" s="77"/>
      <c r="G7" s="7" t="str">
        <f>IF($D$7&lt;&gt;"",IF(($D$7-$D$5)&gt;0,清單!$B$16,""),清單!$B$2)</f>
        <v>←提示：請用阿拉伯數字填寫</v>
      </c>
    </row>
    <row r="8" spans="1:7" ht="24.45" customHeight="1" x14ac:dyDescent="0.3">
      <c r="A8" s="69"/>
      <c r="B8" s="62"/>
      <c r="C8" s="26"/>
      <c r="D8" s="31" t="s">
        <v>13</v>
      </c>
      <c r="E8" s="8"/>
      <c r="F8" s="9"/>
      <c r="G8" s="10"/>
    </row>
    <row r="9" spans="1:7" ht="38.049999999999997" customHeight="1" x14ac:dyDescent="0.3">
      <c r="A9" s="69"/>
      <c r="B9" s="62"/>
      <c r="C9" s="26"/>
      <c r="D9" s="74"/>
      <c r="E9" s="74"/>
      <c r="F9" s="75"/>
      <c r="G9" s="7" t="str">
        <f>IF($D$9&lt;&gt;"","",清單!$B$3)</f>
        <v>←提示：請用下拉選單選填</v>
      </c>
    </row>
    <row r="10" spans="1:7" ht="29.25" customHeight="1" x14ac:dyDescent="0.3">
      <c r="A10" s="69"/>
      <c r="B10" s="62"/>
      <c r="C10" s="26"/>
      <c r="D10" s="42"/>
      <c r="E10" s="42"/>
      <c r="F10" s="43"/>
      <c r="G10" s="11" t="str">
        <f>IF($D$10&lt;&gt;"",IF(LEN($D$10)&lt;10,清單!$B$9,""),清單!$B$4)</f>
        <v>←提示：請依上列選項內容分析</v>
      </c>
    </row>
    <row r="11" spans="1:7" ht="17.7" customHeight="1" x14ac:dyDescent="0.3">
      <c r="A11" s="69"/>
      <c r="B11" s="62"/>
      <c r="C11" s="26"/>
      <c r="D11" s="42"/>
      <c r="E11" s="42"/>
      <c r="F11" s="43"/>
    </row>
    <row r="12" spans="1:7" ht="25.85" customHeight="1" x14ac:dyDescent="0.3">
      <c r="A12" s="69"/>
      <c r="B12" s="62"/>
      <c r="C12" s="26"/>
      <c r="D12" s="42"/>
      <c r="E12" s="42"/>
      <c r="F12" s="43"/>
    </row>
    <row r="13" spans="1:7" ht="29.9" customHeight="1" x14ac:dyDescent="0.3">
      <c r="A13" s="69"/>
      <c r="B13" s="62"/>
      <c r="C13" s="26"/>
      <c r="D13" s="42"/>
      <c r="E13" s="42"/>
      <c r="F13" s="43"/>
    </row>
    <row r="14" spans="1:7" ht="17.7" customHeight="1" x14ac:dyDescent="0.3">
      <c r="A14" s="69"/>
      <c r="B14" s="62"/>
      <c r="C14" s="26"/>
      <c r="D14" s="42"/>
      <c r="E14" s="42"/>
      <c r="F14" s="43"/>
    </row>
    <row r="15" spans="1:7" ht="19.05" customHeight="1" x14ac:dyDescent="0.3">
      <c r="A15" s="69"/>
      <c r="B15" s="63"/>
      <c r="C15" s="27"/>
      <c r="D15" s="44"/>
      <c r="E15" s="44"/>
      <c r="F15" s="45"/>
    </row>
    <row r="16" spans="1:7" ht="42.8" customHeight="1" x14ac:dyDescent="0.3">
      <c r="A16" s="69"/>
      <c r="B16" s="12" t="str">
        <f>IF(AND($D$7&lt;&gt;"",$D$9&lt;&gt;"",$D$10&lt;&gt;""),IF(LEN($D$10)&lt;10,清單!$B$9,清單!$B$6),清單!$B$5)</f>
        <v>提示：以上未填完無法顯示單位用印簽章欄</v>
      </c>
      <c r="C16" s="36"/>
      <c r="D16" s="36"/>
      <c r="E16" s="13" t="str">
        <f>IF(AND($D$7&lt;&gt;"",$D$9&lt;&gt;"",$D$10&lt;&gt;""),IF(LEN($D$10)&lt;10,"",清單!$B$7),清單!$B$20)</f>
        <v>╳</v>
      </c>
      <c r="F16" s="14"/>
    </row>
    <row r="17" spans="1:6" ht="35.35" customHeight="1" thickBot="1" x14ac:dyDescent="0.35">
      <c r="A17" s="69"/>
      <c r="B17" s="15" t="str">
        <f>IF(AND($D$7&lt;&gt;"",$D$9&lt;&gt;"",$D$10&lt;&gt;""),IF(LEN($D$10)&lt;10,"",清單!$B$8),清單!$B$20)</f>
        <v>╳</v>
      </c>
      <c r="C17" s="28"/>
      <c r="D17" s="16"/>
      <c r="E17" s="17" t="str">
        <f>IF(AND($D$7&lt;&gt;"",$D$9&lt;&gt;"",$D$10&lt;&gt;""),IF(LEN($D$10)&lt;10,"",清單!$B$8),清單!$B$20)</f>
        <v>╳</v>
      </c>
      <c r="F17" s="18"/>
    </row>
    <row r="18" spans="1:6" ht="34" customHeight="1" thickTop="1" x14ac:dyDescent="0.3">
      <c r="A18" s="50" t="s">
        <v>4</v>
      </c>
      <c r="B18" s="51"/>
      <c r="C18" s="40"/>
      <c r="D18" s="52"/>
      <c r="E18" s="52"/>
      <c r="F18" s="53"/>
    </row>
    <row r="19" spans="1:6" ht="38.9" customHeight="1" x14ac:dyDescent="0.3">
      <c r="A19" s="55" t="s">
        <v>44</v>
      </c>
      <c r="B19" s="56"/>
      <c r="C19" s="26"/>
      <c r="D19" s="72" t="str">
        <f>IF(($D$7-$D$5&gt;0),清單!$B$16,清單!$B$18)</f>
        <v>新台幣   仟   佰   拾    萬    仟    佰    拾    元整</v>
      </c>
      <c r="E19" s="72"/>
      <c r="F19" s="73"/>
    </row>
    <row r="20" spans="1:6" ht="17.7" customHeight="1" x14ac:dyDescent="0.3">
      <c r="A20" s="55"/>
      <c r="B20" s="56"/>
      <c r="C20" s="26"/>
      <c r="D20" s="19"/>
      <c r="E20" s="19"/>
      <c r="F20" s="20" t="s">
        <v>27</v>
      </c>
    </row>
    <row r="21" spans="1:6" ht="24.45" customHeight="1" x14ac:dyDescent="0.3">
      <c r="A21" s="55"/>
      <c r="B21" s="56"/>
      <c r="C21" s="26"/>
      <c r="D21" s="19" t="s">
        <v>5</v>
      </c>
      <c r="E21" s="19"/>
      <c r="F21" s="21"/>
    </row>
    <row r="22" spans="1:6" ht="30.75" customHeight="1" x14ac:dyDescent="0.3">
      <c r="A22" s="57"/>
      <c r="B22" s="58"/>
      <c r="C22" s="27"/>
      <c r="D22" s="22"/>
      <c r="E22" s="22"/>
      <c r="F22" s="23" t="s">
        <v>28</v>
      </c>
    </row>
    <row r="23" spans="1:6" ht="33.299999999999997" customHeight="1" x14ac:dyDescent="0.3">
      <c r="A23" s="59" t="s">
        <v>43</v>
      </c>
      <c r="B23" s="60"/>
      <c r="C23" s="41"/>
      <c r="D23" s="46" t="str">
        <f>IF(OR($D$5&gt;=1500000,$D$5=0),清單!$B$13,清單!$B$12)</f>
        <v>□依本校採購作業管理辦法第17條，採購金額逾新台幣15萬元，未達150萬元者，底價由總務長或其授權代理人員核定。</v>
      </c>
      <c r="E23" s="46"/>
      <c r="F23" s="47"/>
    </row>
    <row r="24" spans="1:6" ht="28.55" customHeight="1" x14ac:dyDescent="0.3">
      <c r="A24" s="55"/>
      <c r="B24" s="56"/>
      <c r="C24" s="26"/>
      <c r="D24" s="48" t="str">
        <f>IF(OR($D$5&lt;1500000,$D$5=0),清單!$B$15,清單!$B$14)</f>
        <v>□依本校採購作業管理辦法第17條，採購金額逾新台幣150萬元者，底價由校長或其授權代理人員核定。</v>
      </c>
      <c r="E24" s="48"/>
      <c r="F24" s="49"/>
    </row>
    <row r="25" spans="1:6" ht="38.25" customHeight="1" x14ac:dyDescent="0.3">
      <c r="A25" s="55"/>
      <c r="B25" s="56"/>
      <c r="C25" s="26"/>
      <c r="D25" s="72" t="s">
        <v>9</v>
      </c>
      <c r="E25" s="72"/>
      <c r="F25" s="73"/>
    </row>
    <row r="26" spans="1:6" ht="17.7" customHeight="1" x14ac:dyDescent="0.3">
      <c r="A26" s="55"/>
      <c r="B26" s="56"/>
      <c r="C26" s="26"/>
      <c r="D26" s="19"/>
      <c r="E26" s="19"/>
      <c r="F26" s="20" t="s">
        <v>27</v>
      </c>
    </row>
    <row r="27" spans="1:6" ht="23.8" customHeight="1" x14ac:dyDescent="0.3">
      <c r="A27" s="55"/>
      <c r="B27" s="56"/>
      <c r="C27" s="26"/>
      <c r="D27" s="19" t="s">
        <v>6</v>
      </c>
      <c r="E27" s="19"/>
      <c r="F27" s="21"/>
    </row>
    <row r="28" spans="1:6" ht="27.2" customHeight="1" x14ac:dyDescent="0.3">
      <c r="A28" s="57"/>
      <c r="B28" s="58"/>
      <c r="C28" s="27"/>
      <c r="D28" s="22"/>
      <c r="E28" s="22"/>
      <c r="F28" s="23" t="s">
        <v>29</v>
      </c>
    </row>
    <row r="29" spans="1:6" x14ac:dyDescent="0.3">
      <c r="A29" s="24" t="s">
        <v>7</v>
      </c>
      <c r="B29" s="25"/>
      <c r="C29" s="25"/>
      <c r="D29" s="25"/>
      <c r="E29" s="25"/>
      <c r="F29" s="25"/>
    </row>
  </sheetData>
  <sheetProtection algorithmName="SHA-512" hashValue="w6jURpYbS+kLqG9K3tfQmmcGonIHmpfJj/uKty85+zAmdbz6l8NlbWS5afeJ2hIJeOWMB6Ix361MvcAY3OprSw==" saltValue="oyoX4+8dKjkg/W6SirzzXA==" spinCount="100000" sheet="1" selectLockedCells="1"/>
  <mergeCells count="17">
    <mergeCell ref="A1:F1"/>
    <mergeCell ref="A19:B22"/>
    <mergeCell ref="A23:B28"/>
    <mergeCell ref="B6:B15"/>
    <mergeCell ref="A2:F2"/>
    <mergeCell ref="D4:F4"/>
    <mergeCell ref="A3:A5"/>
    <mergeCell ref="A6:A17"/>
    <mergeCell ref="D19:F19"/>
    <mergeCell ref="D25:F25"/>
    <mergeCell ref="D9:F9"/>
    <mergeCell ref="D7:F7"/>
    <mergeCell ref="D10:F15"/>
    <mergeCell ref="D23:F23"/>
    <mergeCell ref="D24:F24"/>
    <mergeCell ref="A18:B18"/>
    <mergeCell ref="D18:F18"/>
  </mergeCells>
  <phoneticPr fontId="12" type="noConversion"/>
  <conditionalFormatting sqref="A2:F2">
    <cfRule type="expression" dxfId="5" priority="2">
      <formula>LEFT($A$2,3)="提示："</formula>
    </cfRule>
    <cfRule type="expression" dxfId="4" priority="7">
      <formula>$A$2="★請填完「建議金額分析」後再列印★"</formula>
    </cfRule>
  </conditionalFormatting>
  <conditionalFormatting sqref="B16">
    <cfRule type="expression" dxfId="3" priority="6">
      <formula>LEFT($B$16,3)="提示："</formula>
    </cfRule>
  </conditionalFormatting>
  <conditionalFormatting sqref="D23:F23">
    <cfRule type="expression" dxfId="2" priority="5">
      <formula>AND($D$5&lt;1500000,$D$5&lt;&gt;0)</formula>
    </cfRule>
  </conditionalFormatting>
  <conditionalFormatting sqref="D24:F24">
    <cfRule type="expression" dxfId="1" priority="3">
      <formula>$D$5&gt;=1500000</formula>
    </cfRule>
  </conditionalFormatting>
  <conditionalFormatting sqref="D19:F19">
    <cfRule type="expression" dxfId="0" priority="1">
      <formula>($D$7-$D$5)&gt;0</formula>
    </cfRule>
  </conditionalFormatting>
  <dataValidations count="5">
    <dataValidation type="custom" showInputMessage="1" showErrorMessage="1" error="必填欄位,快填" prompt="必填欄位" sqref="D10">
      <formula1>IF(D10&lt;&gt;"",TRUE,FALSE)</formula1>
    </dataValidation>
    <dataValidation type="decimal" allowBlank="1" showInputMessage="1" showErrorMessage="1" error="請輸入阿拉伯數字" prompt="直接輸入阿拉伯數字" sqref="E5:F5">
      <formula1>0</formula1>
      <formula2>10000000000</formula2>
    </dataValidation>
    <dataValidation type="decimal" allowBlank="1" showInputMessage="1" showErrorMessage="1" error="請輸入阿拉伯數字" prompt="請直接輸入阿拉伯數字即轉成國字大寫" sqref="D7:F7">
      <formula1>0</formula1>
      <formula2>1000000000</formula2>
    </dataValidation>
    <dataValidation allowBlank="1" showInputMessage="1" showErrorMessage="1" prompt="日期時間輸入範例:_x000a_2023/11/1 09:30_x000a_(日期和時間要空1小格)" sqref="D18:F18"/>
    <dataValidation type="decimal" allowBlank="1" showInputMessage="1" showErrorMessage="1" error="請輸入阿拉伯數字" sqref="D5">
      <formula1>0</formula1>
      <formula2>10000000000</formula2>
    </dataValidation>
  </dataValidations>
  <printOptions horizontalCentered="1" verticalCentered="1"/>
  <pageMargins left="3.937007874015748E-2" right="3.937007874015748E-2" top="0.59055118110236227" bottom="0.59055118110236227" header="0.11811023622047245" footer="0.19685039370078741"/>
  <pageSetup paperSize="9" orientation="portrait" r:id="rId1"/>
  <headerFooter alignWithMargins="0">
    <oddFooter>&amp;R&amp;"Times New Roman,標準"DA1-4-017-B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請選擇選單項目" prompt="請選擇選單項目並於下列說明">
          <x14:formula1>
            <xm:f>清單!$A$2:$A$7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E20"/>
  <sheetViews>
    <sheetView topLeftCell="A4" workbookViewId="0">
      <selection activeCell="B20" sqref="B20"/>
    </sheetView>
  </sheetViews>
  <sheetFormatPr defaultRowHeight="17" x14ac:dyDescent="0.3"/>
  <cols>
    <col min="1" max="1" width="32.75" customWidth="1"/>
  </cols>
  <sheetData>
    <row r="1" spans="1:5" x14ac:dyDescent="0.3">
      <c r="A1" t="s">
        <v>8</v>
      </c>
      <c r="B1" t="s">
        <v>15</v>
      </c>
      <c r="E1" s="1"/>
    </row>
    <row r="2" spans="1:5" x14ac:dyDescent="0.3">
      <c r="A2" t="s">
        <v>21</v>
      </c>
      <c r="B2" s="2" t="s">
        <v>32</v>
      </c>
      <c r="E2" s="1"/>
    </row>
    <row r="3" spans="1:5" x14ac:dyDescent="0.3">
      <c r="A3" t="s">
        <v>26</v>
      </c>
      <c r="B3" t="s">
        <v>33</v>
      </c>
    </row>
    <row r="4" spans="1:5" x14ac:dyDescent="0.3">
      <c r="A4" t="s">
        <v>22</v>
      </c>
      <c r="B4" t="s">
        <v>34</v>
      </c>
    </row>
    <row r="5" spans="1:5" x14ac:dyDescent="0.3">
      <c r="A5" t="s">
        <v>23</v>
      </c>
      <c r="B5" t="s">
        <v>42</v>
      </c>
    </row>
    <row r="6" spans="1:5" x14ac:dyDescent="0.3">
      <c r="A6" t="s">
        <v>24</v>
      </c>
      <c r="B6" t="s">
        <v>16</v>
      </c>
    </row>
    <row r="7" spans="1:5" x14ac:dyDescent="0.3">
      <c r="A7" t="s">
        <v>25</v>
      </c>
      <c r="B7" t="s">
        <v>17</v>
      </c>
    </row>
    <row r="8" spans="1:5" x14ac:dyDescent="0.3">
      <c r="B8" t="s">
        <v>18</v>
      </c>
    </row>
    <row r="9" spans="1:5" x14ac:dyDescent="0.3">
      <c r="B9" t="s">
        <v>35</v>
      </c>
    </row>
    <row r="10" spans="1:5" x14ac:dyDescent="0.3">
      <c r="B10" s="2" t="s">
        <v>36</v>
      </c>
    </row>
    <row r="11" spans="1:5" x14ac:dyDescent="0.3">
      <c r="B11" s="2" t="s">
        <v>20</v>
      </c>
    </row>
    <row r="12" spans="1:5" x14ac:dyDescent="0.3">
      <c r="B12" s="2" t="s">
        <v>30</v>
      </c>
    </row>
    <row r="13" spans="1:5" x14ac:dyDescent="0.3">
      <c r="B13" t="s">
        <v>10</v>
      </c>
    </row>
    <row r="14" spans="1:5" x14ac:dyDescent="0.3">
      <c r="B14" t="s">
        <v>11</v>
      </c>
    </row>
    <row r="15" spans="1:5" x14ac:dyDescent="0.3">
      <c r="B15" t="s">
        <v>31</v>
      </c>
    </row>
    <row r="16" spans="1:5" x14ac:dyDescent="0.3">
      <c r="B16" t="s">
        <v>39</v>
      </c>
    </row>
    <row r="17" spans="2:2" x14ac:dyDescent="0.3">
      <c r="B17" t="s">
        <v>37</v>
      </c>
    </row>
    <row r="18" spans="2:2" x14ac:dyDescent="0.3">
      <c r="B18" t="s">
        <v>38</v>
      </c>
    </row>
    <row r="19" spans="2:2" x14ac:dyDescent="0.3">
      <c r="B19" t="s">
        <v>41</v>
      </c>
    </row>
    <row r="20" spans="2:2" x14ac:dyDescent="0.3">
      <c r="B20" s="1" t="s">
        <v>45</v>
      </c>
    </row>
  </sheetData>
  <sheetProtection selectLockedCells="1"/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底價單</vt:lpstr>
      <vt:lpstr>清單</vt:lpstr>
      <vt:lpstr>底價單!Print_Area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2023-11-02T09:19:34Z</cp:lastPrinted>
  <dcterms:created xsi:type="dcterms:W3CDTF">2023-10-30T09:17:49Z</dcterms:created>
  <dcterms:modified xsi:type="dcterms:W3CDTF">2023-11-02T09:20:04Z</dcterms:modified>
</cp:coreProperties>
</file>